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225"/>
  </bookViews>
  <sheets>
    <sheet name="PRE BOY-YB" sheetId="12" r:id="rId1"/>
  </sheets>
  <calcPr calcId="145621"/>
</workbook>
</file>

<file path=xl/calcChain.xml><?xml version="1.0" encoding="utf-8"?>
<calcChain xmlns="http://schemas.openxmlformats.org/spreadsheetml/2006/main">
  <c r="C35" i="12" l="1"/>
  <c r="D35" i="12" s="1"/>
  <c r="E35" i="12" s="1"/>
  <c r="F35" i="12" s="1"/>
  <c r="D34" i="12"/>
  <c r="E34" i="12" s="1"/>
  <c r="F34" i="12" s="1"/>
  <c r="C34" i="12"/>
  <c r="C33" i="12"/>
  <c r="D33" i="12" s="1"/>
  <c r="E33" i="12" s="1"/>
  <c r="F33" i="12" s="1"/>
  <c r="A23" i="12"/>
  <c r="A24" i="12"/>
  <c r="A25" i="12"/>
  <c r="A26" i="12"/>
  <c r="A27" i="12"/>
  <c r="C12" i="12"/>
  <c r="D12" i="12"/>
  <c r="E12" i="12"/>
  <c r="F12" i="12"/>
  <c r="C13" i="12"/>
  <c r="D13" i="12"/>
  <c r="E13" i="12"/>
  <c r="F13" i="12"/>
  <c r="C14" i="12"/>
  <c r="D14" i="12"/>
  <c r="E14" i="12"/>
  <c r="F14" i="12"/>
  <c r="C15" i="12"/>
  <c r="D15" i="12"/>
  <c r="E15" i="12"/>
  <c r="F15" i="12"/>
  <c r="C16" i="12"/>
  <c r="D16" i="12"/>
  <c r="E16" i="12"/>
  <c r="F16" i="12"/>
  <c r="C32" i="12"/>
  <c r="D32" i="12"/>
  <c r="E32" i="12"/>
  <c r="F32" i="12"/>
  <c r="B32" i="12"/>
  <c r="C19" i="12"/>
  <c r="D19" i="12"/>
  <c r="E19" i="12"/>
  <c r="F19" i="12"/>
  <c r="B19" i="12"/>
  <c r="G6" i="12"/>
  <c r="D11" i="12"/>
  <c r="E11" i="12"/>
  <c r="F11" i="12"/>
  <c r="C11" i="12"/>
  <c r="A22" i="12"/>
  <c r="G20" i="12"/>
  <c r="G34" i="12"/>
  <c r="G35" i="12" s="1"/>
  <c r="G13" i="12" l="1"/>
  <c r="B24" i="12" s="1"/>
  <c r="D24" i="12" s="1"/>
  <c r="G14" i="12"/>
  <c r="B25" i="12" s="1"/>
  <c r="D25" i="12" s="1"/>
  <c r="G12" i="12"/>
  <c r="B23" i="12" s="1"/>
  <c r="D23" i="12" s="1"/>
  <c r="G16" i="12"/>
  <c r="B27" i="12" s="1"/>
  <c r="D27" i="12" s="1"/>
  <c r="G15" i="12"/>
  <c r="B26" i="12" s="1"/>
  <c r="D26" i="12" s="1"/>
  <c r="G11" i="12"/>
  <c r="B22" i="12" s="1"/>
  <c r="A17" i="12" l="1"/>
  <c r="D22" i="12"/>
  <c r="G23" i="12" s="1"/>
  <c r="B28" i="12"/>
  <c r="D29" i="12" s="1"/>
</calcChain>
</file>

<file path=xl/sharedStrings.xml><?xml version="1.0" encoding="utf-8"?>
<sst xmlns="http://schemas.openxmlformats.org/spreadsheetml/2006/main" count="54" uniqueCount="41">
  <si>
    <t>CTNS</t>
    <phoneticPr fontId="1" type="noConversion"/>
  </si>
  <si>
    <t>per CTN</t>
    <phoneticPr fontId="1" type="noConversion"/>
  </si>
  <si>
    <t>MEAS:</t>
    <phoneticPr fontId="1" type="noConversion"/>
  </si>
  <si>
    <t>100% Polyester 210T</t>
    <phoneticPr fontId="1" type="noConversion"/>
  </si>
  <si>
    <t>Description</t>
    <phoneticPr fontId="1" type="noConversion"/>
  </si>
  <si>
    <t>Style NO.</t>
    <phoneticPr fontId="1" type="noConversion"/>
  </si>
  <si>
    <t>Shell Fabric</t>
    <phoneticPr fontId="1" type="noConversion"/>
  </si>
  <si>
    <t>Lining</t>
    <phoneticPr fontId="1" type="noConversion"/>
  </si>
  <si>
    <t>Filler</t>
    <phoneticPr fontId="1" type="noConversion"/>
  </si>
  <si>
    <t>Quantity List</t>
    <phoneticPr fontId="1" type="noConversion"/>
  </si>
  <si>
    <t>COLOR / SIZE</t>
    <phoneticPr fontId="1" type="noConversion"/>
  </si>
  <si>
    <t>S</t>
    <phoneticPr fontId="1" type="noConversion"/>
  </si>
  <si>
    <t>M</t>
    <phoneticPr fontId="1" type="noConversion"/>
  </si>
  <si>
    <t>L</t>
    <phoneticPr fontId="1" type="noConversion"/>
  </si>
  <si>
    <t>XL</t>
    <phoneticPr fontId="1" type="noConversion"/>
  </si>
  <si>
    <t>XXL</t>
    <phoneticPr fontId="1" type="noConversion"/>
  </si>
  <si>
    <t>PCS/Color</t>
    <phoneticPr fontId="1" type="noConversion"/>
  </si>
  <si>
    <t>Packing List</t>
    <phoneticPr fontId="1" type="noConversion"/>
  </si>
  <si>
    <t>PCS</t>
    <phoneticPr fontId="1" type="noConversion"/>
  </si>
  <si>
    <t>SIZE SPEC</t>
    <phoneticPr fontId="1" type="noConversion"/>
  </si>
  <si>
    <t>SOLID COLOR</t>
    <phoneticPr fontId="1" type="noConversion"/>
  </si>
  <si>
    <t>TOTAL :</t>
    <phoneticPr fontId="1" type="noConversion"/>
  </si>
  <si>
    <t>TOTAL</t>
    <phoneticPr fontId="1" type="noConversion"/>
  </si>
  <si>
    <t>CBM</t>
    <phoneticPr fontId="1" type="noConversion"/>
  </si>
  <si>
    <t>Total G.W:</t>
    <phoneticPr fontId="1" type="noConversion"/>
  </si>
  <si>
    <t>1/2 Chest</t>
    <phoneticPr fontId="1" type="noConversion"/>
  </si>
  <si>
    <t>B.C.Length</t>
    <phoneticPr fontId="1" type="noConversion"/>
  </si>
  <si>
    <t>JACKET IN- STOCK</t>
    <phoneticPr fontId="1" type="noConversion"/>
  </si>
  <si>
    <t>Ratio(Solid Color/Full sizes)</t>
    <phoneticPr fontId="1" type="noConversion"/>
  </si>
  <si>
    <t>cm</t>
    <phoneticPr fontId="1" type="noConversion"/>
  </si>
  <si>
    <t>We will charge 0.25$ more if you want to change labels&amp;tags.</t>
    <phoneticPr fontId="1" type="noConversion"/>
  </si>
  <si>
    <t>100%NYLON TWILL</t>
    <phoneticPr fontId="1" type="noConversion"/>
  </si>
  <si>
    <t>POLYFILL</t>
    <phoneticPr fontId="1" type="noConversion"/>
  </si>
  <si>
    <t>MEN BOMBER JACKET</t>
    <phoneticPr fontId="1" type="noConversion"/>
  </si>
  <si>
    <t>SLV.Length</t>
    <phoneticPr fontId="1" type="noConversion"/>
  </si>
  <si>
    <t>navy</t>
    <phoneticPr fontId="1" type="noConversion"/>
  </si>
  <si>
    <t>dark navy</t>
    <phoneticPr fontId="1" type="noConversion"/>
  </si>
  <si>
    <t>Army green</t>
    <phoneticPr fontId="1" type="noConversion"/>
  </si>
  <si>
    <t>Olive</t>
    <phoneticPr fontId="1" type="noConversion"/>
  </si>
  <si>
    <t>Military</t>
    <phoneticPr fontId="1" type="noConversion"/>
  </si>
  <si>
    <t>Grey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</si>
</sst>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0.00_ "/>
    <numFmt numFmtId="165" formatCode="0.00_);[Red]\(0.00\)"/>
    <numFmt numFmtId="166" formatCode="&quot;Total Quantity : &quot;\ 0\ &quot;PCS&quot;"/>
    <numFmt numFmtId="167" formatCode="&quot;#&quot;\ #"/>
    <numFmt numFmtId="168" formatCode="0_ "/>
    <numFmt numFmtId="169" formatCode="0.0&quot;KGS&quot;"/>
    <numFmt numFmtId="170" formatCode="0\ &quot;CTNS&quot;"/>
    <numFmt numFmtId="171" formatCode="&quot; X &quot;00"/>
    <numFmt numFmtId="172" formatCode="0.00\ &quot;CBM&quot;"/>
    <numFmt numFmtId="173" formatCode="&quot;G/W:&quot;0.0&quot;KGS&quot;"/>
    <numFmt numFmtId="174" formatCode="&quot;N/W:&quot;0.0&quot;KGS&quot;"/>
    <numFmt numFmtId="175" formatCode="0\ &quot;CM&quot;"/>
    <numFmt numFmtId="176" formatCode="0\ &quot;X&quot;"/>
    <numFmt numFmtId="177" formatCode="0;_Ѐ"/>
    <numFmt numFmtId="178" formatCode="&quot;UNIT PRICE : US$ &quot;0.00\ &quot; FOB(XIAMEN)&quot;"/>
  </numFmts>
  <fonts count="14">
    <font>
      <sz val="12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4"/>
      <name val="Calibri"/>
      <family val="2"/>
    </font>
    <font>
      <sz val="12"/>
      <name val="Calibri"/>
      <family val="2"/>
    </font>
    <font>
      <b/>
      <sz val="10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1"/>
      <name val="Calibri"/>
      <family val="2"/>
    </font>
    <font>
      <b/>
      <i/>
      <sz val="12"/>
      <name val="Calibri"/>
      <family val="2"/>
    </font>
    <font>
      <b/>
      <i/>
      <sz val="14"/>
      <name val="Calibri"/>
      <family val="2"/>
    </font>
    <font>
      <b/>
      <sz val="14"/>
      <color rgb="FF00206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 applyFill="1"/>
    <xf numFmtId="0" fontId="5" fillId="0" borderId="0" xfId="0" applyFont="1"/>
    <xf numFmtId="0" fontId="7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6" fillId="0" borderId="1" xfId="0" applyFont="1" applyFill="1" applyBorder="1"/>
    <xf numFmtId="49" fontId="6" fillId="0" borderId="1" xfId="0" applyNumberFormat="1" applyFont="1" applyFill="1" applyBorder="1" applyAlignment="1">
      <alignment horizontal="center" vertical="center"/>
    </xf>
    <xf numFmtId="13" fontId="6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/>
    <xf numFmtId="0" fontId="10" fillId="0" borderId="1" xfId="0" applyFont="1" applyFill="1" applyBorder="1"/>
    <xf numFmtId="0" fontId="10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Border="1"/>
    <xf numFmtId="0" fontId="5" fillId="0" borderId="0" xfId="0" applyFont="1" applyBorder="1"/>
    <xf numFmtId="0" fontId="5" fillId="0" borderId="1" xfId="0" applyFont="1" applyFill="1" applyBorder="1"/>
    <xf numFmtId="0" fontId="10" fillId="0" borderId="0" xfId="0" applyFont="1" applyFill="1" applyAlignment="1">
      <alignment horizontal="center"/>
    </xf>
    <xf numFmtId="171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3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right" vertical="center"/>
    </xf>
    <xf numFmtId="0" fontId="10" fillId="0" borderId="2" xfId="0" applyFont="1" applyFill="1" applyBorder="1" applyAlignment="1">
      <alignment horizontal="left" vertical="center"/>
    </xf>
    <xf numFmtId="0" fontId="11" fillId="0" borderId="1" xfId="0" applyFont="1" applyFill="1" applyBorder="1"/>
    <xf numFmtId="0" fontId="5" fillId="0" borderId="5" xfId="0" applyFont="1" applyFill="1" applyBorder="1"/>
    <xf numFmtId="0" fontId="5" fillId="0" borderId="5" xfId="0" applyFont="1" applyFill="1" applyBorder="1" applyAlignment="1">
      <alignment vertical="center"/>
    </xf>
    <xf numFmtId="0" fontId="9" fillId="0" borderId="5" xfId="0" applyFont="1" applyFill="1" applyBorder="1"/>
    <xf numFmtId="0" fontId="10" fillId="0" borderId="5" xfId="0" applyFont="1" applyFill="1" applyBorder="1"/>
    <xf numFmtId="0" fontId="10" fillId="0" borderId="5" xfId="0" applyFont="1" applyFill="1" applyBorder="1" applyAlignment="1">
      <alignment horizontal="center"/>
    </xf>
    <xf numFmtId="173" fontId="10" fillId="0" borderId="6" xfId="0" applyNumberFormat="1" applyFont="1" applyFill="1" applyBorder="1" applyAlignment="1">
      <alignment horizontal="left"/>
    </xf>
    <xf numFmtId="0" fontId="10" fillId="0" borderId="7" xfId="0" applyFont="1" applyFill="1" applyBorder="1"/>
    <xf numFmtId="0" fontId="8" fillId="0" borderId="4" xfId="0" applyFont="1" applyFill="1" applyBorder="1"/>
    <xf numFmtId="0" fontId="8" fillId="0" borderId="4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left"/>
    </xf>
    <xf numFmtId="0" fontId="7" fillId="0" borderId="4" xfId="0" applyFont="1" applyFill="1" applyBorder="1"/>
    <xf numFmtId="0" fontId="5" fillId="0" borderId="8" xfId="0" applyFont="1" applyFill="1" applyBorder="1"/>
    <xf numFmtId="0" fontId="5" fillId="0" borderId="0" xfId="0" applyFont="1" applyFill="1" applyBorder="1"/>
    <xf numFmtId="0" fontId="7" fillId="0" borderId="2" xfId="0" applyNumberFormat="1" applyFont="1" applyFill="1" applyBorder="1" applyAlignment="1">
      <alignment horizontal="center"/>
    </xf>
    <xf numFmtId="0" fontId="5" fillId="0" borderId="9" xfId="0" applyFont="1" applyFill="1" applyBorder="1"/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68" fontId="10" fillId="0" borderId="3" xfId="0" applyNumberFormat="1" applyFont="1" applyFill="1" applyBorder="1"/>
    <xf numFmtId="0" fontId="10" fillId="0" borderId="4" xfId="0" applyFont="1" applyFill="1" applyBorder="1"/>
    <xf numFmtId="0" fontId="10" fillId="0" borderId="13" xfId="0" applyFont="1" applyFill="1" applyBorder="1"/>
    <xf numFmtId="173" fontId="8" fillId="0" borderId="3" xfId="0" applyNumberFormat="1" applyFont="1" applyFill="1" applyBorder="1" applyAlignment="1">
      <alignment horizontal="right"/>
    </xf>
    <xf numFmtId="177" fontId="8" fillId="0" borderId="4" xfId="0" applyNumberFormat="1" applyFont="1" applyFill="1" applyBorder="1"/>
    <xf numFmtId="0" fontId="10" fillId="0" borderId="3" xfId="0" applyFont="1" applyFill="1" applyBorder="1"/>
    <xf numFmtId="0" fontId="10" fillId="0" borderId="4" xfId="0" applyNumberFormat="1" applyFont="1" applyFill="1" applyBorder="1" applyAlignment="1"/>
    <xf numFmtId="0" fontId="10" fillId="0" borderId="2" xfId="0" applyNumberFormat="1" applyFont="1" applyFill="1" applyBorder="1" applyAlignment="1"/>
    <xf numFmtId="164" fontId="10" fillId="0" borderId="3" xfId="0" applyNumberFormat="1" applyFont="1" applyFill="1" applyBorder="1" applyAlignment="1"/>
    <xf numFmtId="0" fontId="6" fillId="0" borderId="1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0" fillId="0" borderId="14" xfId="0" applyFont="1" applyFill="1" applyBorder="1"/>
    <xf numFmtId="0" fontId="5" fillId="0" borderId="10" xfId="0" applyFont="1" applyFill="1" applyBorder="1" applyAlignment="1">
      <alignment horizontal="center" vertical="center"/>
    </xf>
    <xf numFmtId="174" fontId="10" fillId="0" borderId="15" xfId="0" applyNumberFormat="1" applyFont="1" applyFill="1" applyBorder="1" applyAlignment="1">
      <alignment horizontal="left"/>
    </xf>
    <xf numFmtId="176" fontId="10" fillId="0" borderId="13" xfId="0" applyNumberFormat="1" applyFont="1" applyFill="1" applyBorder="1" applyAlignment="1">
      <alignment horizontal="center"/>
    </xf>
    <xf numFmtId="175" fontId="10" fillId="0" borderId="13" xfId="0" applyNumberFormat="1" applyFont="1" applyFill="1" applyBorder="1" applyAlignment="1">
      <alignment horizontal="center"/>
    </xf>
    <xf numFmtId="0" fontId="12" fillId="0" borderId="10" xfId="0" applyFont="1" applyFill="1" applyBorder="1"/>
    <xf numFmtId="0" fontId="8" fillId="0" borderId="12" xfId="0" applyFont="1" applyFill="1" applyBorder="1" applyAlignment="1">
      <alignment horizontal="center"/>
    </xf>
    <xf numFmtId="165" fontId="8" fillId="0" borderId="12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167" fontId="8" fillId="0" borderId="1" xfId="0" applyNumberFormat="1" applyFont="1" applyFill="1" applyBorder="1" applyAlignment="1">
      <alignment horizontal="left" vertical="center"/>
    </xf>
    <xf numFmtId="0" fontId="10" fillId="0" borderId="11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178" fontId="13" fillId="2" borderId="9" xfId="0" applyNumberFormat="1" applyFont="1" applyFill="1" applyBorder="1" applyAlignment="1">
      <alignment horizontal="center" vertical="center"/>
    </xf>
    <xf numFmtId="178" fontId="13" fillId="2" borderId="0" xfId="0" applyNumberFormat="1" applyFont="1" applyFill="1" applyBorder="1" applyAlignment="1">
      <alignment horizontal="center" vertical="center"/>
    </xf>
    <xf numFmtId="178" fontId="13" fillId="2" borderId="5" xfId="0" applyNumberFormat="1" applyFont="1" applyFill="1" applyBorder="1" applyAlignment="1">
      <alignment horizontal="center" vertical="center"/>
    </xf>
    <xf numFmtId="166" fontId="13" fillId="2" borderId="6" xfId="0" applyNumberFormat="1" applyFont="1" applyFill="1" applyBorder="1" applyAlignment="1">
      <alignment horizontal="center" vertical="center"/>
    </xf>
    <xf numFmtId="166" fontId="13" fillId="2" borderId="7" xfId="0" applyNumberFormat="1" applyFont="1" applyFill="1" applyBorder="1" applyAlignment="1">
      <alignment horizontal="center" vertical="center"/>
    </xf>
    <xf numFmtId="166" fontId="13" fillId="2" borderId="8" xfId="0" applyNumberFormat="1" applyFont="1" applyFill="1" applyBorder="1" applyAlignment="1">
      <alignment horizontal="center" vertical="center"/>
    </xf>
    <xf numFmtId="169" fontId="5" fillId="0" borderId="13" xfId="0" applyNumberFormat="1" applyFont="1" applyFill="1" applyBorder="1" applyAlignment="1">
      <alignment horizontal="right"/>
    </xf>
    <xf numFmtId="169" fontId="5" fillId="0" borderId="14" xfId="0" applyNumberFormat="1" applyFont="1" applyFill="1" applyBorder="1" applyAlignment="1">
      <alignment horizontal="right"/>
    </xf>
    <xf numFmtId="165" fontId="8" fillId="0" borderId="12" xfId="0" applyNumberFormat="1" applyFont="1" applyFill="1" applyBorder="1" applyAlignment="1">
      <alignment horizontal="center" vertical="center"/>
    </xf>
    <xf numFmtId="169" fontId="5" fillId="0" borderId="7" xfId="0" applyNumberFormat="1" applyFont="1" applyFill="1" applyBorder="1" applyAlignment="1">
      <alignment horizontal="left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170" fontId="8" fillId="0" borderId="4" xfId="0" applyNumberFormat="1" applyFont="1" applyFill="1" applyBorder="1" applyAlignment="1">
      <alignment horizontal="right"/>
    </xf>
    <xf numFmtId="170" fontId="8" fillId="0" borderId="2" xfId="0" applyNumberFormat="1" applyFont="1" applyFill="1" applyBorder="1" applyAlignment="1">
      <alignment horizontal="right"/>
    </xf>
    <xf numFmtId="172" fontId="5" fillId="0" borderId="7" xfId="0" applyNumberFormat="1" applyFont="1" applyFill="1" applyBorder="1" applyAlignment="1">
      <alignment horizontal="right"/>
    </xf>
    <xf numFmtId="172" fontId="5" fillId="0" borderId="8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638735</xdr:colOff>
      <xdr:row>11</xdr:row>
      <xdr:rowOff>1</xdr:rowOff>
    </xdr:from>
    <xdr:to>
      <xdr:col>14</xdr:col>
      <xdr:colOff>2095500</xdr:colOff>
      <xdr:row>23</xdr:row>
      <xdr:rowOff>47789</xdr:rowOff>
    </xdr:to>
    <xdr:pic>
      <xdr:nvPicPr>
        <xdr:cNvPr id="5" name="图片 1" descr="IMG_068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82853" y="2431677"/>
          <a:ext cx="3070412" cy="2288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56030</xdr:colOff>
      <xdr:row>0</xdr:row>
      <xdr:rowOff>68261</xdr:rowOff>
    </xdr:from>
    <xdr:to>
      <xdr:col>12</xdr:col>
      <xdr:colOff>762000</xdr:colOff>
      <xdr:row>17</xdr:row>
      <xdr:rowOff>201075</xdr:rowOff>
    </xdr:to>
    <xdr:pic>
      <xdr:nvPicPr>
        <xdr:cNvPr id="6" name="图片 1" descr="IMG_0698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66030" y="68261"/>
          <a:ext cx="4740088" cy="3741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361390</xdr:colOff>
      <xdr:row>0</xdr:row>
      <xdr:rowOff>56030</xdr:rowOff>
    </xdr:from>
    <xdr:to>
      <xdr:col>14</xdr:col>
      <xdr:colOff>2106706</xdr:colOff>
      <xdr:row>10</xdr:row>
      <xdr:rowOff>157838</xdr:rowOff>
    </xdr:to>
    <xdr:pic>
      <xdr:nvPicPr>
        <xdr:cNvPr id="7" name="图片 2" descr="IMG_070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05508" y="56030"/>
          <a:ext cx="3358963" cy="2342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81243</xdr:colOff>
      <xdr:row>18</xdr:row>
      <xdr:rowOff>83796</xdr:rowOff>
    </xdr:from>
    <xdr:to>
      <xdr:col>12</xdr:col>
      <xdr:colOff>649940</xdr:colOff>
      <xdr:row>38</xdr:row>
      <xdr:rowOff>161318</xdr:rowOff>
    </xdr:to>
    <xdr:pic>
      <xdr:nvPicPr>
        <xdr:cNvPr id="8" name="图片 3" descr="IMG_070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91243" y="3927414"/>
          <a:ext cx="4602815" cy="3674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641535</xdr:colOff>
      <xdr:row>26</xdr:row>
      <xdr:rowOff>67234</xdr:rowOff>
    </xdr:from>
    <xdr:to>
      <xdr:col>14</xdr:col>
      <xdr:colOff>2073088</xdr:colOff>
      <xdr:row>38</xdr:row>
      <xdr:rowOff>141485</xdr:rowOff>
    </xdr:to>
    <xdr:pic>
      <xdr:nvPicPr>
        <xdr:cNvPr id="9" name="图片 4" descr="IMG_0705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85653" y="5244352"/>
          <a:ext cx="3045200" cy="2337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5"/>
  <sheetViews>
    <sheetView showGridLines="0" tabSelected="1" zoomScale="85" zoomScaleNormal="85" workbookViewId="0">
      <selection activeCell="R15" sqref="R15"/>
    </sheetView>
  </sheetViews>
  <sheetFormatPr defaultRowHeight="15.75"/>
  <cols>
    <col min="1" max="1" width="13.5" style="5" customWidth="1"/>
    <col min="2" max="6" width="5.625" style="5" customWidth="1"/>
    <col min="7" max="7" width="8.5" style="5" customWidth="1"/>
    <col min="8" max="14" width="10.625" style="5" customWidth="1"/>
    <col min="15" max="15" width="27.75" style="5" customWidth="1"/>
    <col min="16" max="21" width="10.625" style="5" customWidth="1"/>
    <col min="22" max="28" width="10.625" style="6" customWidth="1"/>
    <col min="29" max="30" width="10.625" customWidth="1"/>
  </cols>
  <sheetData>
    <row r="1" spans="1:28" ht="18" customHeight="1">
      <c r="A1" s="68" t="s">
        <v>27</v>
      </c>
      <c r="B1" s="69"/>
      <c r="C1" s="69"/>
      <c r="D1" s="69"/>
      <c r="E1" s="69"/>
      <c r="F1" s="69"/>
      <c r="G1" s="70"/>
      <c r="O1" s="31"/>
    </row>
    <row r="2" spans="1:28" ht="18" customHeight="1">
      <c r="A2" s="7" t="s">
        <v>4</v>
      </c>
      <c r="B2" s="71" t="s">
        <v>33</v>
      </c>
      <c r="C2" s="71"/>
      <c r="D2" s="71"/>
      <c r="E2" s="71"/>
      <c r="F2" s="71"/>
      <c r="G2" s="71"/>
      <c r="O2" s="31"/>
    </row>
    <row r="3" spans="1:28" ht="18" customHeight="1">
      <c r="A3" s="7" t="s">
        <v>5</v>
      </c>
      <c r="B3" s="72">
        <v>1608</v>
      </c>
      <c r="C3" s="72"/>
      <c r="D3" s="72"/>
      <c r="E3" s="72"/>
      <c r="F3" s="72"/>
      <c r="G3" s="72"/>
      <c r="O3" s="31"/>
    </row>
    <row r="4" spans="1:28" ht="18" customHeight="1">
      <c r="A4" s="7" t="s">
        <v>6</v>
      </c>
      <c r="B4" s="77" t="s">
        <v>31</v>
      </c>
      <c r="C4" s="77"/>
      <c r="D4" s="77"/>
      <c r="E4" s="77"/>
      <c r="F4" s="77"/>
      <c r="G4" s="77"/>
      <c r="O4" s="31"/>
    </row>
    <row r="5" spans="1:28" ht="18" customHeight="1">
      <c r="A5" s="7" t="s">
        <v>7</v>
      </c>
      <c r="B5" s="73" t="s">
        <v>3</v>
      </c>
      <c r="C5" s="73"/>
      <c r="D5" s="73"/>
      <c r="E5" s="73"/>
      <c r="F5" s="73"/>
      <c r="G5" s="73"/>
      <c r="O5" s="31"/>
    </row>
    <row r="6" spans="1:28" s="1" customFormat="1" ht="18" customHeight="1">
      <c r="A6" s="7" t="s">
        <v>8</v>
      </c>
      <c r="B6" s="26" t="s">
        <v>32</v>
      </c>
      <c r="C6" s="27"/>
      <c r="D6" s="27"/>
      <c r="E6" s="27"/>
      <c r="F6" s="28">
        <v>140</v>
      </c>
      <c r="G6" s="29" t="str">
        <f>IF(F6&gt;220,"G/PC","G/M²")</f>
        <v>G/M²</v>
      </c>
      <c r="H6" s="8"/>
      <c r="I6" s="8"/>
      <c r="J6" s="8"/>
      <c r="K6" s="8"/>
      <c r="L6" s="8"/>
      <c r="M6" s="8"/>
      <c r="N6" s="8"/>
      <c r="O6" s="32"/>
      <c r="P6" s="8"/>
      <c r="Q6" s="8"/>
      <c r="R6" s="8"/>
      <c r="S6" s="8"/>
      <c r="T6" s="8"/>
      <c r="U6" s="8"/>
      <c r="V6" s="9"/>
      <c r="W6" s="9"/>
      <c r="X6" s="9"/>
      <c r="Y6" s="9"/>
      <c r="Z6" s="9"/>
      <c r="AA6" s="9"/>
      <c r="AB6" s="9"/>
    </row>
    <row r="7" spans="1:28" ht="18" customHeight="1">
      <c r="A7" s="78">
        <v>9.5</v>
      </c>
      <c r="B7" s="79"/>
      <c r="C7" s="79"/>
      <c r="D7" s="79"/>
      <c r="E7" s="79"/>
      <c r="F7" s="79"/>
      <c r="G7" s="80"/>
      <c r="O7" s="31"/>
    </row>
    <row r="8" spans="1:28" ht="18" customHeight="1">
      <c r="A8" s="74" t="s">
        <v>30</v>
      </c>
      <c r="B8" s="75"/>
      <c r="C8" s="75"/>
      <c r="D8" s="75"/>
      <c r="E8" s="75"/>
      <c r="F8" s="75"/>
      <c r="G8" s="76"/>
      <c r="O8" s="31"/>
    </row>
    <row r="9" spans="1:28" s="1" customFormat="1" ht="18" customHeight="1">
      <c r="A9" s="67"/>
      <c r="B9" s="88" t="s">
        <v>9</v>
      </c>
      <c r="C9" s="89"/>
      <c r="D9" s="89"/>
      <c r="E9" s="89"/>
      <c r="F9" s="89"/>
      <c r="G9" s="90"/>
      <c r="H9" s="8"/>
      <c r="I9" s="8"/>
      <c r="J9" s="8"/>
      <c r="K9" s="8"/>
      <c r="L9" s="8"/>
      <c r="M9" s="8"/>
      <c r="N9" s="8"/>
      <c r="O9" s="32"/>
      <c r="P9" s="8"/>
      <c r="Q9" s="8"/>
      <c r="R9" s="8"/>
      <c r="S9" s="8"/>
      <c r="T9" s="8"/>
      <c r="U9" s="8"/>
      <c r="V9" s="9"/>
      <c r="W9" s="9"/>
      <c r="X9" s="9"/>
      <c r="Y9" s="9"/>
      <c r="Z9" s="9"/>
      <c r="AA9" s="9"/>
      <c r="AB9" s="9"/>
    </row>
    <row r="10" spans="1:28" s="3" customFormat="1" ht="18" customHeight="1">
      <c r="A10" s="10" t="s">
        <v>10</v>
      </c>
      <c r="B10" s="11" t="s">
        <v>11</v>
      </c>
      <c r="C10" s="12" t="s">
        <v>12</v>
      </c>
      <c r="D10" s="12" t="s">
        <v>13</v>
      </c>
      <c r="E10" s="11" t="s">
        <v>14</v>
      </c>
      <c r="F10" s="11" t="s">
        <v>15</v>
      </c>
      <c r="G10" s="13" t="s">
        <v>16</v>
      </c>
      <c r="H10" s="14"/>
      <c r="I10" s="14"/>
      <c r="J10" s="14"/>
      <c r="K10" s="14"/>
      <c r="L10" s="14"/>
      <c r="M10" s="14"/>
      <c r="N10" s="14"/>
      <c r="O10" s="33"/>
      <c r="P10" s="14"/>
      <c r="Q10" s="14"/>
      <c r="R10" s="14"/>
      <c r="S10" s="14"/>
      <c r="T10" s="14"/>
      <c r="U10" s="14"/>
      <c r="V10" s="15"/>
      <c r="W10" s="15"/>
      <c r="X10" s="15"/>
      <c r="Y10" s="15"/>
      <c r="Z10" s="15"/>
      <c r="AA10" s="15"/>
      <c r="AB10" s="15"/>
    </row>
    <row r="11" spans="1:28" ht="15" customHeight="1">
      <c r="A11" s="16" t="s">
        <v>35</v>
      </c>
      <c r="B11" s="17">
        <v>191</v>
      </c>
      <c r="C11" s="17">
        <f t="shared" ref="C11:F16" si="0">$B11*(C$20/$B$20)</f>
        <v>382</v>
      </c>
      <c r="D11" s="17">
        <f t="shared" si="0"/>
        <v>382</v>
      </c>
      <c r="E11" s="17">
        <f t="shared" si="0"/>
        <v>191</v>
      </c>
      <c r="F11" s="17">
        <f t="shared" si="0"/>
        <v>191</v>
      </c>
      <c r="G11" s="44">
        <f>SUM(B11:F11)</f>
        <v>1337</v>
      </c>
      <c r="H11" s="18"/>
      <c r="I11" s="18"/>
      <c r="J11" s="18"/>
      <c r="K11" s="18"/>
      <c r="L11" s="18"/>
      <c r="M11" s="18"/>
      <c r="N11" s="18"/>
      <c r="O11" s="34"/>
      <c r="P11" s="18"/>
      <c r="Q11" s="18"/>
      <c r="R11" s="18"/>
      <c r="S11" s="18"/>
      <c r="T11" s="18"/>
      <c r="U11" s="18"/>
    </row>
    <row r="12" spans="1:28" ht="15" customHeight="1">
      <c r="A12" s="16" t="s">
        <v>36</v>
      </c>
      <c r="B12" s="17">
        <v>340</v>
      </c>
      <c r="C12" s="17">
        <f t="shared" si="0"/>
        <v>680</v>
      </c>
      <c r="D12" s="17">
        <f t="shared" si="0"/>
        <v>680</v>
      </c>
      <c r="E12" s="17">
        <f t="shared" si="0"/>
        <v>340</v>
      </c>
      <c r="F12" s="17">
        <f t="shared" si="0"/>
        <v>340</v>
      </c>
      <c r="G12" s="44">
        <f t="shared" ref="G12:G16" si="1">SUM(B12:F12)</f>
        <v>2380</v>
      </c>
      <c r="H12" s="18"/>
      <c r="I12" s="18"/>
      <c r="J12" s="18"/>
      <c r="K12" s="18"/>
      <c r="L12" s="18"/>
      <c r="M12" s="18"/>
      <c r="N12" s="18"/>
      <c r="O12" s="34"/>
      <c r="P12" s="18"/>
      <c r="Q12" s="18"/>
      <c r="R12" s="18"/>
      <c r="S12" s="18"/>
      <c r="T12" s="18"/>
      <c r="U12" s="18"/>
    </row>
    <row r="13" spans="1:28" ht="15" customHeight="1">
      <c r="A13" s="16" t="s">
        <v>37</v>
      </c>
      <c r="B13" s="17">
        <v>235</v>
      </c>
      <c r="C13" s="17">
        <f t="shared" si="0"/>
        <v>470</v>
      </c>
      <c r="D13" s="17">
        <f t="shared" si="0"/>
        <v>470</v>
      </c>
      <c r="E13" s="17">
        <f t="shared" si="0"/>
        <v>235</v>
      </c>
      <c r="F13" s="17">
        <f t="shared" si="0"/>
        <v>235</v>
      </c>
      <c r="G13" s="44">
        <f t="shared" si="1"/>
        <v>1645</v>
      </c>
      <c r="H13" s="18"/>
      <c r="I13" s="18"/>
      <c r="J13" s="18"/>
      <c r="K13" s="18"/>
      <c r="L13" s="18"/>
      <c r="M13" s="18"/>
      <c r="N13" s="18"/>
      <c r="O13" s="34"/>
      <c r="P13" s="18"/>
      <c r="Q13" s="18"/>
      <c r="R13" s="18"/>
      <c r="S13" s="18"/>
      <c r="T13" s="18"/>
      <c r="U13" s="18"/>
    </row>
    <row r="14" spans="1:28" ht="15" customHeight="1">
      <c r="A14" s="16" t="s">
        <v>39</v>
      </c>
      <c r="B14" s="17">
        <v>773</v>
      </c>
      <c r="C14" s="17">
        <f t="shared" si="0"/>
        <v>1546</v>
      </c>
      <c r="D14" s="17">
        <f t="shared" si="0"/>
        <v>1546</v>
      </c>
      <c r="E14" s="17">
        <f t="shared" si="0"/>
        <v>773</v>
      </c>
      <c r="F14" s="17">
        <f t="shared" si="0"/>
        <v>773</v>
      </c>
      <c r="G14" s="44">
        <f t="shared" si="1"/>
        <v>5411</v>
      </c>
      <c r="H14" s="18"/>
      <c r="I14" s="18"/>
      <c r="J14" s="18"/>
      <c r="K14" s="18"/>
      <c r="L14" s="18"/>
      <c r="M14" s="18"/>
      <c r="N14" s="18"/>
      <c r="O14" s="34"/>
      <c r="P14" s="18"/>
      <c r="Q14" s="18"/>
      <c r="R14" s="18"/>
      <c r="S14" s="18"/>
      <c r="T14" s="18"/>
      <c r="U14" s="18"/>
    </row>
    <row r="15" spans="1:28" ht="15" customHeight="1">
      <c r="A15" s="16" t="s">
        <v>38</v>
      </c>
      <c r="B15" s="17">
        <v>474</v>
      </c>
      <c r="C15" s="17">
        <f t="shared" si="0"/>
        <v>948</v>
      </c>
      <c r="D15" s="17">
        <f t="shared" si="0"/>
        <v>948</v>
      </c>
      <c r="E15" s="17">
        <f t="shared" si="0"/>
        <v>474</v>
      </c>
      <c r="F15" s="17">
        <f t="shared" si="0"/>
        <v>474</v>
      </c>
      <c r="G15" s="44">
        <f t="shared" si="1"/>
        <v>3318</v>
      </c>
      <c r="H15" s="18"/>
      <c r="I15" s="18"/>
      <c r="J15" s="18"/>
      <c r="K15" s="18"/>
      <c r="L15" s="18"/>
      <c r="M15" s="18"/>
      <c r="N15" s="18"/>
      <c r="O15" s="34"/>
      <c r="P15" s="18"/>
      <c r="Q15" s="18"/>
      <c r="R15" s="18"/>
      <c r="S15" s="18"/>
      <c r="T15" s="18"/>
      <c r="U15" s="18"/>
    </row>
    <row r="16" spans="1:28" ht="15" customHeight="1">
      <c r="A16" s="16" t="s">
        <v>40</v>
      </c>
      <c r="B16" s="17">
        <v>803</v>
      </c>
      <c r="C16" s="17">
        <f t="shared" si="0"/>
        <v>1606</v>
      </c>
      <c r="D16" s="17">
        <f t="shared" si="0"/>
        <v>1606</v>
      </c>
      <c r="E16" s="17">
        <f t="shared" si="0"/>
        <v>803</v>
      </c>
      <c r="F16" s="17">
        <f t="shared" si="0"/>
        <v>803</v>
      </c>
      <c r="G16" s="44">
        <f t="shared" si="1"/>
        <v>5621</v>
      </c>
      <c r="H16" s="18"/>
      <c r="I16" s="18"/>
      <c r="J16" s="18"/>
      <c r="K16" s="18"/>
      <c r="L16" s="18"/>
      <c r="M16" s="18"/>
      <c r="N16" s="18"/>
      <c r="O16" s="34"/>
      <c r="P16" s="18"/>
      <c r="Q16" s="18"/>
      <c r="R16" s="18"/>
      <c r="S16" s="18"/>
      <c r="T16" s="18"/>
      <c r="U16" s="18"/>
    </row>
    <row r="17" spans="1:28" s="2" customFormat="1" ht="18" customHeight="1">
      <c r="A17" s="81">
        <f>SUM(G11:G16)</f>
        <v>19712</v>
      </c>
      <c r="B17" s="82"/>
      <c r="C17" s="82"/>
      <c r="D17" s="82"/>
      <c r="E17" s="82"/>
      <c r="F17" s="82"/>
      <c r="G17" s="83"/>
      <c r="H17" s="19"/>
      <c r="I17" s="19"/>
      <c r="J17" s="19"/>
      <c r="K17" s="19"/>
      <c r="L17" s="19"/>
      <c r="M17" s="19"/>
      <c r="N17" s="19"/>
      <c r="O17" s="34"/>
      <c r="P17" s="19"/>
      <c r="Q17" s="19"/>
      <c r="R17" s="19"/>
      <c r="S17" s="19"/>
      <c r="T17" s="19"/>
      <c r="U17" s="19"/>
      <c r="V17" s="20"/>
      <c r="W17" s="20"/>
      <c r="X17" s="20"/>
      <c r="Y17" s="20"/>
      <c r="Z17" s="20"/>
      <c r="AA17" s="20"/>
      <c r="AB17" s="20"/>
    </row>
    <row r="18" spans="1:28" ht="18.75">
      <c r="A18" s="64" t="s">
        <v>17</v>
      </c>
      <c r="B18" s="91" t="s">
        <v>28</v>
      </c>
      <c r="C18" s="92"/>
      <c r="D18" s="92"/>
      <c r="E18" s="92"/>
      <c r="F18" s="92"/>
      <c r="G18" s="65" t="s">
        <v>18</v>
      </c>
      <c r="O18" s="31"/>
    </row>
    <row r="19" spans="1:28">
      <c r="A19" s="10" t="s">
        <v>10</v>
      </c>
      <c r="B19" s="11" t="str">
        <f>B10</f>
        <v>S</v>
      </c>
      <c r="C19" s="11" t="str">
        <f>C10</f>
        <v>M</v>
      </c>
      <c r="D19" s="11" t="str">
        <f>D10</f>
        <v>L</v>
      </c>
      <c r="E19" s="11" t="str">
        <f>E10</f>
        <v>XL</v>
      </c>
      <c r="F19" s="11" t="str">
        <f>F10</f>
        <v>XXL</v>
      </c>
      <c r="G19" s="57" t="s">
        <v>1</v>
      </c>
      <c r="O19" s="31"/>
    </row>
    <row r="20" spans="1:28">
      <c r="A20" s="21" t="s">
        <v>20</v>
      </c>
      <c r="B20" s="58">
        <v>4</v>
      </c>
      <c r="C20" s="58">
        <v>8</v>
      </c>
      <c r="D20" s="58">
        <v>8</v>
      </c>
      <c r="E20" s="58">
        <v>4</v>
      </c>
      <c r="F20" s="58">
        <v>4</v>
      </c>
      <c r="G20" s="60">
        <f>SUM(B20:F20)</f>
        <v>28</v>
      </c>
      <c r="O20" s="31"/>
    </row>
    <row r="21" spans="1:28" ht="6.75" customHeight="1">
      <c r="A21" s="45"/>
      <c r="B21" s="43"/>
      <c r="C21" s="43"/>
      <c r="D21" s="43"/>
      <c r="E21" s="43"/>
      <c r="F21" s="43"/>
      <c r="G21" s="32"/>
      <c r="O21" s="31"/>
    </row>
    <row r="22" spans="1:28" ht="14.1" customHeight="1">
      <c r="A22" s="53" t="str">
        <f t="shared" ref="A22:A27" si="2">A11</f>
        <v>navy</v>
      </c>
      <c r="B22" s="48">
        <f t="shared" ref="B22:B27" si="3">G11/$G$20</f>
        <v>47.75</v>
      </c>
      <c r="C22" s="49" t="s">
        <v>0</v>
      </c>
      <c r="D22" s="56">
        <f t="shared" ref="D22:D27" si="4">B22*C$30*D$30*E$30/1000000</f>
        <v>5.8381059999999998</v>
      </c>
      <c r="E22" s="54" t="s">
        <v>23</v>
      </c>
      <c r="F22" s="55"/>
      <c r="G22" s="46" t="s">
        <v>22</v>
      </c>
      <c r="O22" s="31"/>
    </row>
    <row r="23" spans="1:28" ht="14.1" customHeight="1">
      <c r="A23" s="53" t="str">
        <f t="shared" si="2"/>
        <v>dark navy</v>
      </c>
      <c r="B23" s="48">
        <f t="shared" si="3"/>
        <v>85</v>
      </c>
      <c r="C23" s="49" t="s">
        <v>0</v>
      </c>
      <c r="D23" s="56">
        <f t="shared" si="4"/>
        <v>10.392440000000001</v>
      </c>
      <c r="E23" s="54" t="s">
        <v>23</v>
      </c>
      <c r="F23" s="55"/>
      <c r="G23" s="86">
        <f>SUM(D22:F27)</f>
        <v>86.073855999999992</v>
      </c>
      <c r="O23" s="31"/>
    </row>
    <row r="24" spans="1:28" ht="14.1" customHeight="1">
      <c r="A24" s="53" t="str">
        <f t="shared" si="2"/>
        <v>Army green</v>
      </c>
      <c r="B24" s="48">
        <f t="shared" si="3"/>
        <v>58.75</v>
      </c>
      <c r="C24" s="49" t="s">
        <v>0</v>
      </c>
      <c r="D24" s="56">
        <f t="shared" si="4"/>
        <v>7.1830100000000003</v>
      </c>
      <c r="E24" s="54" t="s">
        <v>23</v>
      </c>
      <c r="F24" s="55"/>
      <c r="G24" s="86"/>
      <c r="O24" s="31"/>
    </row>
    <row r="25" spans="1:28" ht="14.1" customHeight="1">
      <c r="A25" s="53" t="str">
        <f t="shared" si="2"/>
        <v>Military</v>
      </c>
      <c r="B25" s="48">
        <f t="shared" si="3"/>
        <v>193.25</v>
      </c>
      <c r="C25" s="49" t="s">
        <v>0</v>
      </c>
      <c r="D25" s="56">
        <f t="shared" si="4"/>
        <v>23.627517999999998</v>
      </c>
      <c r="E25" s="54" t="s">
        <v>23</v>
      </c>
      <c r="F25" s="55"/>
      <c r="G25" s="47" t="s">
        <v>23</v>
      </c>
      <c r="O25" s="31"/>
    </row>
    <row r="26" spans="1:28" ht="14.1" customHeight="1">
      <c r="A26" s="53" t="str">
        <f t="shared" si="2"/>
        <v>Olive</v>
      </c>
      <c r="B26" s="48">
        <f t="shared" si="3"/>
        <v>118.5</v>
      </c>
      <c r="C26" s="49" t="s">
        <v>0</v>
      </c>
      <c r="D26" s="56">
        <f t="shared" si="4"/>
        <v>14.488284</v>
      </c>
      <c r="E26" s="54" t="s">
        <v>23</v>
      </c>
      <c r="F26" s="55"/>
      <c r="G26" s="66"/>
      <c r="O26" s="31"/>
    </row>
    <row r="27" spans="1:28" ht="14.1" customHeight="1">
      <c r="A27" s="53" t="str">
        <f t="shared" si="2"/>
        <v>Grey</v>
      </c>
      <c r="B27" s="48">
        <f t="shared" si="3"/>
        <v>200.75</v>
      </c>
      <c r="C27" s="49" t="s">
        <v>0</v>
      </c>
      <c r="D27" s="56">
        <f t="shared" si="4"/>
        <v>24.544498000000001</v>
      </c>
      <c r="E27" s="54" t="s">
        <v>23</v>
      </c>
      <c r="F27" s="55"/>
      <c r="G27" s="66"/>
      <c r="O27" s="31"/>
    </row>
    <row r="28" spans="1:28">
      <c r="A28" s="51" t="s">
        <v>21</v>
      </c>
      <c r="B28" s="52">
        <f>SUM(B22:B27)</f>
        <v>704</v>
      </c>
      <c r="C28" s="41" t="s">
        <v>0</v>
      </c>
      <c r="D28" s="38"/>
      <c r="E28" s="39"/>
      <c r="F28" s="93"/>
      <c r="G28" s="94"/>
      <c r="N28" s="43"/>
      <c r="O28" s="31"/>
    </row>
    <row r="29" spans="1:28">
      <c r="A29" s="36">
        <v>15</v>
      </c>
      <c r="B29" s="37" t="s">
        <v>24</v>
      </c>
      <c r="C29" s="37"/>
      <c r="D29" s="87">
        <f>A29*B28</f>
        <v>10560</v>
      </c>
      <c r="E29" s="87"/>
      <c r="F29" s="95"/>
      <c r="G29" s="96"/>
      <c r="N29" s="43"/>
      <c r="O29" s="31"/>
    </row>
    <row r="30" spans="1:28">
      <c r="A30" s="61">
        <v>14</v>
      </c>
      <c r="B30" s="50" t="s">
        <v>2</v>
      </c>
      <c r="C30" s="62">
        <v>58</v>
      </c>
      <c r="D30" s="62">
        <v>34</v>
      </c>
      <c r="E30" s="63">
        <v>62</v>
      </c>
      <c r="F30" s="84"/>
      <c r="G30" s="85"/>
      <c r="N30" s="43"/>
      <c r="O30" s="31"/>
    </row>
    <row r="31" spans="1:28" s="4" customFormat="1" ht="6" customHeight="1">
      <c r="A31" s="40"/>
      <c r="B31" s="24"/>
      <c r="C31" s="23"/>
      <c r="D31" s="23"/>
      <c r="E31" s="24"/>
      <c r="F31" s="24"/>
      <c r="G31" s="24"/>
      <c r="H31" s="22"/>
      <c r="I31" s="22"/>
      <c r="J31" s="22"/>
      <c r="K31" s="22"/>
      <c r="L31" s="22"/>
      <c r="M31" s="22"/>
      <c r="N31" s="24"/>
      <c r="O31" s="35"/>
      <c r="P31" s="22"/>
      <c r="Q31" s="22"/>
      <c r="R31" s="22"/>
      <c r="S31" s="22"/>
      <c r="T31" s="22"/>
      <c r="U31" s="22"/>
      <c r="V31" s="25"/>
      <c r="W31" s="25"/>
      <c r="X31" s="25"/>
      <c r="Y31" s="25"/>
      <c r="Z31" s="25"/>
      <c r="AA31" s="25"/>
      <c r="AB31" s="25"/>
    </row>
    <row r="32" spans="1:28">
      <c r="A32" s="30" t="s">
        <v>19</v>
      </c>
      <c r="B32" s="11" t="str">
        <f>B10</f>
        <v>S</v>
      </c>
      <c r="C32" s="11" t="str">
        <f>C10</f>
        <v>M</v>
      </c>
      <c r="D32" s="11" t="str">
        <f>D10</f>
        <v>L</v>
      </c>
      <c r="E32" s="11" t="str">
        <f>E10</f>
        <v>XL</v>
      </c>
      <c r="F32" s="11" t="str">
        <f>F10</f>
        <v>XXL</v>
      </c>
      <c r="G32" s="42"/>
      <c r="N32" s="43"/>
      <c r="O32" s="31"/>
    </row>
    <row r="33" spans="1:15">
      <c r="A33" s="16" t="s">
        <v>25</v>
      </c>
      <c r="B33" s="16">
        <v>56</v>
      </c>
      <c r="C33" s="16">
        <f>B33+2.5</f>
        <v>58.5</v>
      </c>
      <c r="D33" s="16">
        <f t="shared" ref="D33:F33" si="5">C33+2.5</f>
        <v>61</v>
      </c>
      <c r="E33" s="16">
        <f t="shared" si="5"/>
        <v>63.5</v>
      </c>
      <c r="F33" s="16">
        <f t="shared" si="5"/>
        <v>66</v>
      </c>
      <c r="G33" s="34" t="s">
        <v>29</v>
      </c>
      <c r="N33" s="43"/>
      <c r="O33" s="31"/>
    </row>
    <row r="34" spans="1:15">
      <c r="A34" s="16" t="s">
        <v>26</v>
      </c>
      <c r="B34" s="16">
        <v>67</v>
      </c>
      <c r="C34" s="16">
        <f>B34+2</f>
        <v>69</v>
      </c>
      <c r="D34" s="16">
        <f t="shared" ref="D34:F34" si="6">C34+2</f>
        <v>71</v>
      </c>
      <c r="E34" s="16">
        <f t="shared" si="6"/>
        <v>73</v>
      </c>
      <c r="F34" s="16">
        <f t="shared" si="6"/>
        <v>75</v>
      </c>
      <c r="G34" s="34" t="str">
        <f>G33</f>
        <v>cm</v>
      </c>
      <c r="N34" s="43"/>
      <c r="O34" s="31"/>
    </row>
    <row r="35" spans="1:15">
      <c r="A35" s="16" t="s">
        <v>34</v>
      </c>
      <c r="B35" s="16">
        <v>66</v>
      </c>
      <c r="C35" s="16">
        <f>B35+1</f>
        <v>67</v>
      </c>
      <c r="D35" s="16">
        <f t="shared" ref="D35:F35" si="7">C35+1</f>
        <v>68</v>
      </c>
      <c r="E35" s="16">
        <f t="shared" si="7"/>
        <v>69</v>
      </c>
      <c r="F35" s="16">
        <f t="shared" si="7"/>
        <v>70</v>
      </c>
      <c r="G35" s="59" t="str">
        <f>G34</f>
        <v>cm</v>
      </c>
      <c r="N35" s="43"/>
      <c r="O35" s="31"/>
    </row>
  </sheetData>
  <mergeCells count="15">
    <mergeCell ref="A17:G17"/>
    <mergeCell ref="F30:G30"/>
    <mergeCell ref="G23:G24"/>
    <mergeCell ref="D29:E29"/>
    <mergeCell ref="B9:G9"/>
    <mergeCell ref="B18:F18"/>
    <mergeCell ref="F28:G28"/>
    <mergeCell ref="F29:G29"/>
    <mergeCell ref="A1:G1"/>
    <mergeCell ref="B2:G2"/>
    <mergeCell ref="B3:G3"/>
    <mergeCell ref="B5:G5"/>
    <mergeCell ref="A8:G8"/>
    <mergeCell ref="B4:G4"/>
    <mergeCell ref="A7:G7"/>
  </mergeCells>
  <phoneticPr fontId="1" type="noConversion"/>
  <printOptions horizontalCentered="1" verticalCentered="1"/>
  <pageMargins left="0.19685039370078741" right="0.19685039370078741" top="0.31496062992125984" bottom="0.11811023622047245" header="0.23622047244094491" footer="0"/>
  <pageSetup paperSize="9" scale="88" fitToHeight="0" orientation="landscape" verticalDpi="0" r:id="rId1"/>
  <headerFooter alignWithMargins="0">
    <oddFooter>&amp;C&amp;"Calibri,常规"&amp;10PAGE 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 BOY-YB</vt:lpstr>
    </vt:vector>
  </TitlesOfParts>
  <Company/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office</cp:lastModifiedBy>
  <cp:revision/>
  <cp:lastPrinted>2018-05-28T10:12:41Z</cp:lastPrinted>
  <dcterms:created xsi:type="dcterms:W3CDTF">2006-06-15T03:11:39Z</dcterms:created>
  <dcterms:modified xsi:type="dcterms:W3CDTF">2018-10-17T07:31:10Z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